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总表" sheetId="2" r:id="rId1"/>
  </sheets>
  <definedNames>
    <definedName name="_xlnm._FilterDatabase" localSheetId="0" hidden="1">总表!$A$2:$J$83</definedName>
    <definedName name="_xlnm.Print_Titles" localSheetId="0">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<sst xmlns="http://schemas.openxmlformats.org/spreadsheetml/2006/main" count="112" uniqueCount="103">
  <si>
    <t>附件：面试成绩、考试合成总成绩以及入围1：1体检人员名单</t>
  </si>
  <si>
    <t>报考单位</t>
  </si>
  <si>
    <t>报考职位</t>
  </si>
  <si>
    <t>招聘计划数</t>
  </si>
  <si>
    <t>准考证号</t>
  </si>
  <si>
    <t>姓名</t>
  </si>
  <si>
    <t>笔试成绩（含加分）</t>
  </si>
  <si>
    <t>面试成绩</t>
  </si>
  <si>
    <t>考试合成总成绩</t>
  </si>
  <si>
    <t>总名次</t>
  </si>
  <si>
    <t>是否入围1：1体检</t>
  </si>
  <si>
    <t>凤山街道</t>
  </si>
  <si>
    <t>一般社区专职工作者岗位</t>
  </si>
  <si>
    <t>张钰</t>
  </si>
  <si>
    <t>胥佳娜</t>
  </si>
  <si>
    <t>施思</t>
  </si>
  <si>
    <t>应旎旎</t>
  </si>
  <si>
    <t>鲍君纯</t>
  </si>
  <si>
    <t>卢艺超</t>
  </si>
  <si>
    <t>褚柯腾</t>
  </si>
  <si>
    <t>郑爽</t>
  </si>
  <si>
    <t>陈丹依</t>
  </si>
  <si>
    <t>阳明街道</t>
  </si>
  <si>
    <t>施芳芳</t>
  </si>
  <si>
    <t>刘诗雨</t>
  </si>
  <si>
    <t>龚姗姗</t>
  </si>
  <si>
    <t>魏筠罡</t>
  </si>
  <si>
    <t>姜梦梦</t>
  </si>
  <si>
    <t>金璐芳</t>
  </si>
  <si>
    <t>孙怡</t>
  </si>
  <si>
    <t>施倩</t>
  </si>
  <si>
    <t>王泽挺</t>
  </si>
  <si>
    <t>赵丹</t>
  </si>
  <si>
    <t>沈惠珍</t>
  </si>
  <si>
    <t>陆铠琦</t>
  </si>
  <si>
    <t>梨洲街道</t>
  </si>
  <si>
    <t>刘益君</t>
  </si>
  <si>
    <t>张语诚</t>
  </si>
  <si>
    <t>陈炫潞</t>
  </si>
  <si>
    <t>兰江街道</t>
  </si>
  <si>
    <t>苏铕媛</t>
  </si>
  <si>
    <t>黄铭敏</t>
  </si>
  <si>
    <t>张婧仪</t>
  </si>
  <si>
    <t>周月圆</t>
  </si>
  <si>
    <t>周佳楠</t>
  </si>
  <si>
    <t>方超</t>
  </si>
  <si>
    <t>邵益飞</t>
  </si>
  <si>
    <t>高欢璐</t>
  </si>
  <si>
    <t>章莹</t>
  </si>
  <si>
    <t>丁怡文</t>
  </si>
  <si>
    <t>黄典</t>
  </si>
  <si>
    <t>姚霁芝</t>
  </si>
  <si>
    <t>叶润露</t>
  </si>
  <si>
    <t>唐杭娟</t>
  </si>
  <si>
    <t>万俊彬</t>
  </si>
  <si>
    <t>汪凯</t>
  </si>
  <si>
    <t>卢翔</t>
  </si>
  <si>
    <t>戴梦佳</t>
  </si>
  <si>
    <t>沈浙婷</t>
  </si>
  <si>
    <t>熊嘉怡</t>
  </si>
  <si>
    <t>楼梦逸</t>
  </si>
  <si>
    <t>低塘街道</t>
  </si>
  <si>
    <t>徐泽梦</t>
  </si>
  <si>
    <t>许星悦</t>
  </si>
  <si>
    <t>吴依清</t>
  </si>
  <si>
    <t>面向应届毕业生岗位</t>
  </si>
  <si>
    <t>叶语喆</t>
  </si>
  <si>
    <t>毛吉炜</t>
  </si>
  <si>
    <t>蒋泽雯</t>
  </si>
  <si>
    <t>胡多佳</t>
  </si>
  <si>
    <t>任芯逸</t>
  </si>
  <si>
    <t>应柯清</t>
  </si>
  <si>
    <t>泗门镇</t>
  </si>
  <si>
    <t>桑双</t>
  </si>
  <si>
    <t>张楚</t>
  </si>
  <si>
    <t>陈宇</t>
  </si>
  <si>
    <t>钱旭栋</t>
  </si>
  <si>
    <t>刘梦婷</t>
  </si>
  <si>
    <t>王萍</t>
  </si>
  <si>
    <t>马渚镇</t>
  </si>
  <si>
    <t>谢金亿</t>
  </si>
  <si>
    <t>芦超兰</t>
  </si>
  <si>
    <t>龚雪琼</t>
  </si>
  <si>
    <t>熊俊潇</t>
  </si>
  <si>
    <t>韩滢</t>
  </si>
  <si>
    <t>魏佳铌</t>
  </si>
  <si>
    <t>梁弄镇</t>
  </si>
  <si>
    <t>夏琦</t>
  </si>
  <si>
    <t>李蒙娇</t>
  </si>
  <si>
    <t>陈晶晶</t>
  </si>
  <si>
    <t>陈梁莹</t>
  </si>
  <si>
    <t>陈鑫鑫</t>
  </si>
  <si>
    <t>陈凯</t>
  </si>
  <si>
    <t>成烨暖</t>
  </si>
  <si>
    <t>李司璇</t>
  </si>
  <si>
    <t>姜鑫</t>
  </si>
  <si>
    <t>丈亭镇</t>
  </si>
  <si>
    <t>赵佳瑜</t>
  </si>
  <si>
    <t>柳谦</t>
  </si>
  <si>
    <t>周喆超</t>
  </si>
  <si>
    <t>纪梦梦</t>
  </si>
  <si>
    <t>应琪</t>
  </si>
  <si>
    <t>黄诸欢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</si>
</sst>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tabSelected="1" workbookViewId="0">
      <selection activeCell="H6" sqref="H6"/>
    </sheetView>
  </sheetViews>
  <sheetFormatPr defaultColWidth="9" defaultRowHeight="14"/>
  <cols>
    <col min="1" max="1" width="9.37272727272727" style="1" customWidth="1"/>
    <col min="2" max="2" width="30.7545454545455" style="1" customWidth="1"/>
    <col min="3" max="3" width="11.5" style="1" customWidth="1"/>
    <col min="4" max="4" width="12.6272727272727" style="1" customWidth="1"/>
    <col min="5" max="5" width="8.87272727272727" style="1" customWidth="1"/>
    <col min="6" max="6" width="20.3727272727273" style="1" customWidth="1"/>
    <col min="7" max="7" width="9.37272727272727" style="1" customWidth="1"/>
    <col min="8" max="8" width="17.0909090909091" style="1" customWidth="1"/>
    <col min="9" max="9" width="10.8181818181818" style="1" customWidth="1"/>
    <col min="10" max="10" width="17.5" style="1" customWidth="1"/>
    <col min="11" max="16384" width="9" style="1"/>
  </cols>
  <sheetData>
    <row r="1" ht="2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15" spans="1:10">
      <c r="A3" s="7" t="s">
        <v>11</v>
      </c>
      <c r="B3" s="7" t="s">
        <v>12</v>
      </c>
      <c r="C3" s="7">
        <v>3</v>
      </c>
      <c r="D3" s="8">
        <v>20240010418</v>
      </c>
      <c r="E3" s="9" t="s">
        <v>13</v>
      </c>
      <c r="F3" s="9">
        <v>78</v>
      </c>
      <c r="G3" s="7">
        <v>76.408</v>
      </c>
      <c r="H3" s="7">
        <f>F3*40%+G3*60%</f>
        <v>77.0448</v>
      </c>
      <c r="I3" s="7">
        <f>RANK(H3,$H$3:$H$11)</f>
        <v>7</v>
      </c>
      <c r="J3" s="7" t="str">
        <f>IF(I3&lt;=3,"是","否")</f>
        <v>否</v>
      </c>
    </row>
    <row r="4" ht="15" spans="1:10">
      <c r="A4" s="7"/>
      <c r="B4" s="7"/>
      <c r="C4" s="7"/>
      <c r="D4" s="10">
        <v>20240012227</v>
      </c>
      <c r="E4" s="11" t="s">
        <v>14</v>
      </c>
      <c r="F4" s="11">
        <v>77.5</v>
      </c>
      <c r="G4" s="12">
        <v>80.19</v>
      </c>
      <c r="H4" s="12">
        <f t="shared" ref="H4:H35" si="0">F4*40%+G4*60%</f>
        <v>79.114</v>
      </c>
      <c r="I4" s="12">
        <f t="shared" ref="I4:I11" si="1">RANK(H4,$H$3:$H$11)</f>
        <v>3</v>
      </c>
      <c r="J4" s="12" t="str">
        <f t="shared" ref="J4:J11" si="2">IF(I4&lt;=3,"是","否")</f>
        <v>是</v>
      </c>
    </row>
    <row r="5" ht="15" spans="1:10">
      <c r="A5" s="7"/>
      <c r="B5" s="7"/>
      <c r="C5" s="7"/>
      <c r="D5" s="8">
        <v>20240011103</v>
      </c>
      <c r="E5" s="9" t="s">
        <v>15</v>
      </c>
      <c r="F5" s="9">
        <v>76.5</v>
      </c>
      <c r="G5" s="7">
        <v>79.076</v>
      </c>
      <c r="H5" s="7">
        <f t="shared" si="0"/>
        <v>78.0456</v>
      </c>
      <c r="I5" s="7">
        <f t="shared" si="1"/>
        <v>6</v>
      </c>
      <c r="J5" s="7" t="str">
        <f t="shared" si="2"/>
        <v>否</v>
      </c>
    </row>
    <row r="6" ht="15" spans="1:10">
      <c r="A6" s="7"/>
      <c r="B6" s="7"/>
      <c r="C6" s="7"/>
      <c r="D6" s="10">
        <v>20240010808</v>
      </c>
      <c r="E6" s="11" t="s">
        <v>16</v>
      </c>
      <c r="F6" s="11">
        <v>76</v>
      </c>
      <c r="G6" s="12">
        <v>82.288</v>
      </c>
      <c r="H6" s="12">
        <f t="shared" si="0"/>
        <v>79.7728</v>
      </c>
      <c r="I6" s="12">
        <f t="shared" si="1"/>
        <v>2</v>
      </c>
      <c r="J6" s="12" t="str">
        <f t="shared" si="2"/>
        <v>是</v>
      </c>
    </row>
    <row r="7" ht="15" spans="1:10">
      <c r="A7" s="7"/>
      <c r="B7" s="7"/>
      <c r="C7" s="7"/>
      <c r="D7" s="8">
        <v>20240011330</v>
      </c>
      <c r="E7" s="9" t="s">
        <v>17</v>
      </c>
      <c r="F7" s="9">
        <v>76</v>
      </c>
      <c r="G7" s="7">
        <v>76.598</v>
      </c>
      <c r="H7" s="7">
        <f t="shared" si="0"/>
        <v>76.3588</v>
      </c>
      <c r="I7" s="7">
        <f t="shared" si="1"/>
        <v>9</v>
      </c>
      <c r="J7" s="7" t="str">
        <f t="shared" si="2"/>
        <v>否</v>
      </c>
    </row>
    <row r="8" ht="15" spans="1:10">
      <c r="A8" s="7"/>
      <c r="B8" s="7"/>
      <c r="C8" s="7"/>
      <c r="D8" s="8">
        <v>20240012728</v>
      </c>
      <c r="E8" s="9" t="s">
        <v>18</v>
      </c>
      <c r="F8" s="9">
        <v>76</v>
      </c>
      <c r="G8" s="7">
        <v>80.75</v>
      </c>
      <c r="H8" s="7">
        <f t="shared" si="0"/>
        <v>78.85</v>
      </c>
      <c r="I8" s="7">
        <f t="shared" si="1"/>
        <v>5</v>
      </c>
      <c r="J8" s="7" t="str">
        <f t="shared" si="2"/>
        <v>否</v>
      </c>
    </row>
    <row r="9" ht="15" spans="1:10">
      <c r="A9" s="7"/>
      <c r="B9" s="7"/>
      <c r="C9" s="7"/>
      <c r="D9" s="8">
        <v>20240011229</v>
      </c>
      <c r="E9" s="9" t="s">
        <v>19</v>
      </c>
      <c r="F9" s="9">
        <v>75.5</v>
      </c>
      <c r="G9" s="7">
        <v>81.436</v>
      </c>
      <c r="H9" s="7">
        <f t="shared" si="0"/>
        <v>79.0616</v>
      </c>
      <c r="I9" s="7">
        <f t="shared" si="1"/>
        <v>4</v>
      </c>
      <c r="J9" s="7" t="str">
        <f t="shared" si="2"/>
        <v>否</v>
      </c>
    </row>
    <row r="10" ht="15" spans="1:10">
      <c r="A10" s="7"/>
      <c r="B10" s="7"/>
      <c r="C10" s="7"/>
      <c r="D10" s="10">
        <v>20240012603</v>
      </c>
      <c r="E10" s="11" t="s">
        <v>20</v>
      </c>
      <c r="F10" s="11">
        <v>75.5</v>
      </c>
      <c r="G10" s="12">
        <v>83.158</v>
      </c>
      <c r="H10" s="12">
        <f t="shared" si="0"/>
        <v>80.0948</v>
      </c>
      <c r="I10" s="12">
        <f t="shared" si="1"/>
        <v>1</v>
      </c>
      <c r="J10" s="12" t="str">
        <f t="shared" si="2"/>
        <v>是</v>
      </c>
    </row>
    <row r="11" ht="15" spans="1:10">
      <c r="A11" s="7"/>
      <c r="B11" s="7"/>
      <c r="C11" s="7"/>
      <c r="D11" s="8">
        <v>20240011221</v>
      </c>
      <c r="E11" s="9" t="s">
        <v>21</v>
      </c>
      <c r="F11" s="9">
        <v>75</v>
      </c>
      <c r="G11" s="7">
        <v>78.404</v>
      </c>
      <c r="H11" s="7">
        <f t="shared" si="0"/>
        <v>77.0424</v>
      </c>
      <c r="I11" s="7">
        <f t="shared" si="1"/>
        <v>8</v>
      </c>
      <c r="J11" s="7" t="str">
        <f t="shared" si="2"/>
        <v>否</v>
      </c>
    </row>
    <row r="12" ht="15" spans="1:10">
      <c r="A12" s="7" t="s">
        <v>22</v>
      </c>
      <c r="B12" s="7" t="s">
        <v>12</v>
      </c>
      <c r="C12" s="7">
        <v>4</v>
      </c>
      <c r="D12" s="10">
        <v>20240011310</v>
      </c>
      <c r="E12" s="11" t="s">
        <v>23</v>
      </c>
      <c r="F12" s="11">
        <v>79.5</v>
      </c>
      <c r="G12" s="12">
        <v>78.45</v>
      </c>
      <c r="H12" s="12">
        <f t="shared" si="0"/>
        <v>78.87</v>
      </c>
      <c r="I12" s="12">
        <f>RANK(H12,$H$12:$H$23)</f>
        <v>2</v>
      </c>
      <c r="J12" s="12" t="str">
        <f>IF(I12&lt;=4,"是","否")</f>
        <v>是</v>
      </c>
    </row>
    <row r="13" ht="15" spans="1:10">
      <c r="A13" s="7"/>
      <c r="B13" s="7"/>
      <c r="C13" s="7"/>
      <c r="D13" s="10">
        <v>20240012311</v>
      </c>
      <c r="E13" s="11" t="s">
        <v>24</v>
      </c>
      <c r="F13" s="11">
        <v>77</v>
      </c>
      <c r="G13" s="12">
        <v>80.044</v>
      </c>
      <c r="H13" s="12">
        <f t="shared" si="0"/>
        <v>78.8264</v>
      </c>
      <c r="I13" s="12">
        <f t="shared" ref="I13:I23" si="3">RANK(H13,$H$12:$H$23)</f>
        <v>3</v>
      </c>
      <c r="J13" s="12" t="str">
        <f t="shared" ref="J13:J24" si="4">IF(I13&lt;=4,"是","否")</f>
        <v>是</v>
      </c>
    </row>
    <row r="14" ht="15" spans="1:10">
      <c r="A14" s="7"/>
      <c r="B14" s="7"/>
      <c r="C14" s="7"/>
      <c r="D14" s="10">
        <v>20240013107</v>
      </c>
      <c r="E14" s="11" t="s">
        <v>25</v>
      </c>
      <c r="F14" s="11">
        <v>76.5</v>
      </c>
      <c r="G14" s="12">
        <v>81.766</v>
      </c>
      <c r="H14" s="12">
        <f t="shared" si="0"/>
        <v>79.6596</v>
      </c>
      <c r="I14" s="12">
        <f t="shared" si="3"/>
        <v>1</v>
      </c>
      <c r="J14" s="12" t="str">
        <f t="shared" si="4"/>
        <v>是</v>
      </c>
    </row>
    <row r="15" ht="15" spans="1:10">
      <c r="A15" s="7"/>
      <c r="B15" s="7"/>
      <c r="C15" s="7"/>
      <c r="D15" s="8">
        <v>20240011023</v>
      </c>
      <c r="E15" s="9" t="s">
        <v>26</v>
      </c>
      <c r="F15" s="9">
        <v>76</v>
      </c>
      <c r="G15" s="7">
        <v>74.654</v>
      </c>
      <c r="H15" s="7">
        <f t="shared" si="0"/>
        <v>75.1924</v>
      </c>
      <c r="I15" s="7">
        <f t="shared" si="3"/>
        <v>12</v>
      </c>
      <c r="J15" s="7" t="str">
        <f t="shared" si="4"/>
        <v>否</v>
      </c>
    </row>
    <row r="16" ht="15" spans="1:10">
      <c r="A16" s="7"/>
      <c r="B16" s="7"/>
      <c r="C16" s="7"/>
      <c r="D16" s="8">
        <v>20240013424</v>
      </c>
      <c r="E16" s="9" t="s">
        <v>27</v>
      </c>
      <c r="F16" s="9">
        <v>75.5</v>
      </c>
      <c r="G16" s="7">
        <v>76.62</v>
      </c>
      <c r="H16" s="7">
        <f t="shared" si="0"/>
        <v>76.172</v>
      </c>
      <c r="I16" s="7">
        <f t="shared" si="3"/>
        <v>10</v>
      </c>
      <c r="J16" s="7" t="str">
        <f t="shared" si="4"/>
        <v>否</v>
      </c>
    </row>
    <row r="17" ht="15" spans="1:10">
      <c r="A17" s="7"/>
      <c r="B17" s="7"/>
      <c r="C17" s="7"/>
      <c r="D17" s="8">
        <v>20240013520</v>
      </c>
      <c r="E17" s="9" t="s">
        <v>28</v>
      </c>
      <c r="F17" s="9">
        <v>75.5</v>
      </c>
      <c r="G17" s="7">
        <v>78.812</v>
      </c>
      <c r="H17" s="7">
        <f t="shared" si="0"/>
        <v>77.4872</v>
      </c>
      <c r="I17" s="7">
        <f t="shared" si="3"/>
        <v>6</v>
      </c>
      <c r="J17" s="7" t="str">
        <f t="shared" si="4"/>
        <v>否</v>
      </c>
    </row>
    <row r="18" ht="15" spans="1:10">
      <c r="A18" s="7"/>
      <c r="B18" s="7"/>
      <c r="C18" s="7"/>
      <c r="D18" s="8">
        <v>20240010521</v>
      </c>
      <c r="E18" s="9" t="s">
        <v>29</v>
      </c>
      <c r="F18" s="9">
        <v>75</v>
      </c>
      <c r="G18" s="7">
        <v>77.156</v>
      </c>
      <c r="H18" s="7">
        <f t="shared" si="0"/>
        <v>76.2936</v>
      </c>
      <c r="I18" s="7">
        <f t="shared" si="3"/>
        <v>9</v>
      </c>
      <c r="J18" s="7" t="str">
        <f t="shared" si="4"/>
        <v>否</v>
      </c>
    </row>
    <row r="19" ht="15" spans="1:10">
      <c r="A19" s="7"/>
      <c r="B19" s="7"/>
      <c r="C19" s="7"/>
      <c r="D19" s="8">
        <v>20240010926</v>
      </c>
      <c r="E19" s="9" t="s">
        <v>30</v>
      </c>
      <c r="F19" s="9">
        <v>74</v>
      </c>
      <c r="G19" s="7">
        <v>79.842</v>
      </c>
      <c r="H19" s="7">
        <f t="shared" si="0"/>
        <v>77.5052</v>
      </c>
      <c r="I19" s="7">
        <f t="shared" si="3"/>
        <v>5</v>
      </c>
      <c r="J19" s="7" t="str">
        <f t="shared" si="4"/>
        <v>否</v>
      </c>
    </row>
    <row r="20" ht="15" spans="1:10">
      <c r="A20" s="7"/>
      <c r="B20" s="7"/>
      <c r="C20" s="7"/>
      <c r="D20" s="8">
        <v>20240011706</v>
      </c>
      <c r="E20" s="9" t="s">
        <v>31</v>
      </c>
      <c r="F20" s="9">
        <v>74</v>
      </c>
      <c r="G20" s="7">
        <v>78.764</v>
      </c>
      <c r="H20" s="7">
        <f t="shared" si="0"/>
        <v>76.8584</v>
      </c>
      <c r="I20" s="7">
        <f t="shared" si="3"/>
        <v>7</v>
      </c>
      <c r="J20" s="7" t="str">
        <f t="shared" si="4"/>
        <v>否</v>
      </c>
    </row>
    <row r="21" ht="15" spans="1:10">
      <c r="A21" s="7"/>
      <c r="B21" s="7"/>
      <c r="C21" s="7"/>
      <c r="D21" s="8">
        <v>20240012307</v>
      </c>
      <c r="E21" s="9" t="s">
        <v>32</v>
      </c>
      <c r="F21" s="9">
        <v>73.5</v>
      </c>
      <c r="G21" s="7">
        <v>77.706</v>
      </c>
      <c r="H21" s="7">
        <f t="shared" si="0"/>
        <v>76.0236</v>
      </c>
      <c r="I21" s="7">
        <f t="shared" si="3"/>
        <v>11</v>
      </c>
      <c r="J21" s="7" t="str">
        <f t="shared" si="4"/>
        <v>否</v>
      </c>
    </row>
    <row r="22" ht="15" spans="1:10">
      <c r="A22" s="7"/>
      <c r="B22" s="7"/>
      <c r="C22" s="7"/>
      <c r="D22" s="8">
        <v>20240011510</v>
      </c>
      <c r="E22" s="9" t="s">
        <v>33</v>
      </c>
      <c r="F22" s="9">
        <v>73</v>
      </c>
      <c r="G22" s="7">
        <v>78.568</v>
      </c>
      <c r="H22" s="7">
        <f t="shared" si="0"/>
        <v>76.3408</v>
      </c>
      <c r="I22" s="7">
        <f t="shared" si="3"/>
        <v>8</v>
      </c>
      <c r="J22" s="7" t="str">
        <f t="shared" si="4"/>
        <v>否</v>
      </c>
    </row>
    <row r="23" ht="15" spans="1:10">
      <c r="A23" s="7"/>
      <c r="B23" s="7"/>
      <c r="C23" s="7"/>
      <c r="D23" s="10">
        <v>20240012724</v>
      </c>
      <c r="E23" s="11" t="s">
        <v>34</v>
      </c>
      <c r="F23" s="11">
        <v>73</v>
      </c>
      <c r="G23" s="12">
        <v>81.712</v>
      </c>
      <c r="H23" s="12">
        <f t="shared" si="0"/>
        <v>78.2272</v>
      </c>
      <c r="I23" s="12">
        <f t="shared" si="3"/>
        <v>4</v>
      </c>
      <c r="J23" s="12" t="str">
        <f t="shared" si="4"/>
        <v>是</v>
      </c>
    </row>
    <row r="24" ht="15" spans="1:10">
      <c r="A24" s="7" t="s">
        <v>35</v>
      </c>
      <c r="B24" s="7" t="s">
        <v>12</v>
      </c>
      <c r="C24" s="7">
        <v>1</v>
      </c>
      <c r="D24" s="10">
        <v>20240013328</v>
      </c>
      <c r="E24" s="11" t="s">
        <v>36</v>
      </c>
      <c r="F24" s="11">
        <v>73.5</v>
      </c>
      <c r="G24" s="12">
        <v>78.878</v>
      </c>
      <c r="H24" s="12">
        <f t="shared" si="0"/>
        <v>76.7268</v>
      </c>
      <c r="I24" s="12">
        <f>RANK(H24,$H$24:$H$26)</f>
        <v>1</v>
      </c>
      <c r="J24" s="12" t="str">
        <f>IF(I24&lt;=1,"是","否")</f>
        <v>是</v>
      </c>
    </row>
    <row r="25" ht="15" spans="1:10">
      <c r="A25" s="7"/>
      <c r="B25" s="7"/>
      <c r="C25" s="7"/>
      <c r="D25" s="8">
        <v>20240013221</v>
      </c>
      <c r="E25" s="9" t="s">
        <v>37</v>
      </c>
      <c r="F25" s="9">
        <v>70</v>
      </c>
      <c r="G25" s="7">
        <v>79.46</v>
      </c>
      <c r="H25" s="7">
        <f t="shared" si="0"/>
        <v>75.676</v>
      </c>
      <c r="I25" s="7">
        <f>RANK(H25,$H$24:$H$26)</f>
        <v>2</v>
      </c>
      <c r="J25" s="7" t="str">
        <f>IF(I25&lt;=1,"是","否")</f>
        <v>否</v>
      </c>
    </row>
    <row r="26" ht="15" spans="1:10">
      <c r="A26" s="7"/>
      <c r="B26" s="7"/>
      <c r="C26" s="7"/>
      <c r="D26" s="8">
        <v>20240012219</v>
      </c>
      <c r="E26" s="9" t="s">
        <v>38</v>
      </c>
      <c r="F26" s="9">
        <v>63</v>
      </c>
      <c r="G26" s="7">
        <v>75.766</v>
      </c>
      <c r="H26" s="7">
        <f t="shared" si="0"/>
        <v>70.6596</v>
      </c>
      <c r="I26" s="7">
        <f>RANK(H26,$H$24:$H$26)</f>
        <v>3</v>
      </c>
      <c r="J26" s="7" t="str">
        <f>IF(I26&lt;=1,"是","否")</f>
        <v>否</v>
      </c>
    </row>
    <row r="27" ht="15" spans="1:10">
      <c r="A27" s="7" t="s">
        <v>39</v>
      </c>
      <c r="B27" s="7" t="s">
        <v>12</v>
      </c>
      <c r="C27" s="7">
        <v>7</v>
      </c>
      <c r="D27" s="10">
        <v>20240012730</v>
      </c>
      <c r="E27" s="11" t="s">
        <v>40</v>
      </c>
      <c r="F27" s="11">
        <v>85</v>
      </c>
      <c r="G27" s="12">
        <v>78.184</v>
      </c>
      <c r="H27" s="12">
        <f t="shared" si="0"/>
        <v>80.9104</v>
      </c>
      <c r="I27" s="12">
        <f>RANK(H27,$H$27:$H$47)</f>
        <v>2</v>
      </c>
      <c r="J27" s="12" t="str">
        <f>IF(I27&lt;=7,"是","否")</f>
        <v>是</v>
      </c>
    </row>
    <row r="28" ht="15" spans="1:10">
      <c r="A28" s="7"/>
      <c r="B28" s="7"/>
      <c r="C28" s="7"/>
      <c r="D28" s="10">
        <v>20240012816</v>
      </c>
      <c r="E28" s="11" t="s">
        <v>41</v>
      </c>
      <c r="F28" s="11">
        <v>81.5</v>
      </c>
      <c r="G28" s="12">
        <v>79.152</v>
      </c>
      <c r="H28" s="12">
        <f t="shared" si="0"/>
        <v>80.0912</v>
      </c>
      <c r="I28" s="12">
        <f t="shared" ref="I28:I47" si="5">RANK(H28,$H$27:$H$47)</f>
        <v>3</v>
      </c>
      <c r="J28" s="12" t="str">
        <f t="shared" ref="J28:J48" si="6">IF(I28&lt;=7,"是","否")</f>
        <v>是</v>
      </c>
    </row>
    <row r="29" ht="15" spans="1:10">
      <c r="A29" s="7"/>
      <c r="B29" s="7"/>
      <c r="C29" s="7"/>
      <c r="D29" s="10">
        <v>20240013216</v>
      </c>
      <c r="E29" s="11" t="s">
        <v>42</v>
      </c>
      <c r="F29" s="11">
        <v>80.5</v>
      </c>
      <c r="G29" s="12">
        <v>81.342</v>
      </c>
      <c r="H29" s="12">
        <f t="shared" si="0"/>
        <v>81.0052</v>
      </c>
      <c r="I29" s="12">
        <f t="shared" si="5"/>
        <v>1</v>
      </c>
      <c r="J29" s="12" t="str">
        <f t="shared" si="6"/>
        <v>是</v>
      </c>
    </row>
    <row r="30" ht="15" spans="1:10">
      <c r="A30" s="7"/>
      <c r="B30" s="7"/>
      <c r="C30" s="7"/>
      <c r="D30" s="10">
        <v>20240013003</v>
      </c>
      <c r="E30" s="11" t="s">
        <v>43</v>
      </c>
      <c r="F30" s="11">
        <v>79</v>
      </c>
      <c r="G30" s="12">
        <v>80.522</v>
      </c>
      <c r="H30" s="12">
        <f t="shared" si="0"/>
        <v>79.9132</v>
      </c>
      <c r="I30" s="12">
        <f t="shared" si="5"/>
        <v>5</v>
      </c>
      <c r="J30" s="12" t="str">
        <f t="shared" si="6"/>
        <v>是</v>
      </c>
    </row>
    <row r="31" ht="15" spans="1:10">
      <c r="A31" s="7"/>
      <c r="B31" s="7"/>
      <c r="C31" s="7"/>
      <c r="D31" s="10">
        <v>20240010101</v>
      </c>
      <c r="E31" s="11" t="s">
        <v>44</v>
      </c>
      <c r="F31" s="11">
        <v>78</v>
      </c>
      <c r="G31" s="12">
        <v>78.872</v>
      </c>
      <c r="H31" s="12">
        <f t="shared" si="0"/>
        <v>78.5232</v>
      </c>
      <c r="I31" s="12">
        <f t="shared" si="5"/>
        <v>7</v>
      </c>
      <c r="J31" s="12" t="str">
        <f t="shared" si="6"/>
        <v>是</v>
      </c>
    </row>
    <row r="32" ht="15" spans="1:10">
      <c r="A32" s="7"/>
      <c r="B32" s="7"/>
      <c r="C32" s="7"/>
      <c r="D32" s="10">
        <v>20240012005</v>
      </c>
      <c r="E32" s="11" t="s">
        <v>45</v>
      </c>
      <c r="F32" s="11">
        <v>77</v>
      </c>
      <c r="G32" s="12">
        <v>81.91</v>
      </c>
      <c r="H32" s="12">
        <f t="shared" si="0"/>
        <v>79.946</v>
      </c>
      <c r="I32" s="12">
        <f t="shared" si="5"/>
        <v>4</v>
      </c>
      <c r="J32" s="12" t="str">
        <f t="shared" si="6"/>
        <v>是</v>
      </c>
    </row>
    <row r="33" ht="15" spans="1:10">
      <c r="A33" s="7"/>
      <c r="B33" s="7"/>
      <c r="C33" s="7"/>
      <c r="D33" s="10">
        <v>20240012117</v>
      </c>
      <c r="E33" s="11" t="s">
        <v>46</v>
      </c>
      <c r="F33" s="11">
        <v>76.5</v>
      </c>
      <c r="G33" s="12">
        <v>79.918</v>
      </c>
      <c r="H33" s="12">
        <f t="shared" si="0"/>
        <v>78.5508</v>
      </c>
      <c r="I33" s="12">
        <f t="shared" si="5"/>
        <v>6</v>
      </c>
      <c r="J33" s="12" t="str">
        <f t="shared" si="6"/>
        <v>是</v>
      </c>
    </row>
    <row r="34" ht="15" spans="1:10">
      <c r="A34" s="7"/>
      <c r="B34" s="7"/>
      <c r="C34" s="7"/>
      <c r="D34" s="8">
        <v>20240010816</v>
      </c>
      <c r="E34" s="9" t="s">
        <v>47</v>
      </c>
      <c r="F34" s="9">
        <v>76</v>
      </c>
      <c r="G34" s="7">
        <v>79.3</v>
      </c>
      <c r="H34" s="7">
        <f t="shared" si="0"/>
        <v>77.98</v>
      </c>
      <c r="I34" s="7">
        <f t="shared" si="5"/>
        <v>8</v>
      </c>
      <c r="J34" s="7" t="str">
        <f t="shared" si="6"/>
        <v>否</v>
      </c>
    </row>
    <row r="35" ht="15" spans="1:10">
      <c r="A35" s="7"/>
      <c r="B35" s="7"/>
      <c r="C35" s="7"/>
      <c r="D35" s="8">
        <v>20240012220</v>
      </c>
      <c r="E35" s="9" t="s">
        <v>48</v>
      </c>
      <c r="F35" s="9">
        <v>75.5</v>
      </c>
      <c r="G35" s="7">
        <v>78.02</v>
      </c>
      <c r="H35" s="7">
        <f t="shared" si="0"/>
        <v>77.012</v>
      </c>
      <c r="I35" s="7">
        <f t="shared" si="5"/>
        <v>11</v>
      </c>
      <c r="J35" s="7" t="str">
        <f t="shared" si="6"/>
        <v>否</v>
      </c>
    </row>
    <row r="36" ht="15" spans="1:10">
      <c r="A36" s="7"/>
      <c r="B36" s="7"/>
      <c r="C36" s="7"/>
      <c r="D36" s="8">
        <v>20240010312</v>
      </c>
      <c r="E36" s="9" t="s">
        <v>49</v>
      </c>
      <c r="F36" s="9">
        <v>74</v>
      </c>
      <c r="G36" s="7">
        <v>0</v>
      </c>
      <c r="H36" s="7">
        <f t="shared" ref="H36:H67" si="7">F36*40%+G36*60%</f>
        <v>29.6</v>
      </c>
      <c r="I36" s="7">
        <f t="shared" si="5"/>
        <v>21</v>
      </c>
      <c r="J36" s="7" t="str">
        <f t="shared" si="6"/>
        <v>否</v>
      </c>
    </row>
    <row r="37" ht="15" spans="1:10">
      <c r="A37" s="7"/>
      <c r="B37" s="7"/>
      <c r="C37" s="7"/>
      <c r="D37" s="8">
        <v>20240010404</v>
      </c>
      <c r="E37" s="9" t="s">
        <v>50</v>
      </c>
      <c r="F37" s="9">
        <v>74</v>
      </c>
      <c r="G37" s="7">
        <v>80.506</v>
      </c>
      <c r="H37" s="7">
        <f t="shared" si="7"/>
        <v>77.9036</v>
      </c>
      <c r="I37" s="7">
        <f t="shared" si="5"/>
        <v>9</v>
      </c>
      <c r="J37" s="7" t="str">
        <f t="shared" si="6"/>
        <v>否</v>
      </c>
    </row>
    <row r="38" ht="15" spans="1:10">
      <c r="A38" s="7"/>
      <c r="B38" s="7"/>
      <c r="C38" s="7"/>
      <c r="D38" s="8">
        <v>20240011007</v>
      </c>
      <c r="E38" s="9" t="s">
        <v>51</v>
      </c>
      <c r="F38" s="9">
        <v>74</v>
      </c>
      <c r="G38" s="7">
        <v>78.57</v>
      </c>
      <c r="H38" s="7">
        <f t="shared" si="7"/>
        <v>76.742</v>
      </c>
      <c r="I38" s="7">
        <f t="shared" si="5"/>
        <v>14</v>
      </c>
      <c r="J38" s="7" t="str">
        <f t="shared" si="6"/>
        <v>否</v>
      </c>
    </row>
    <row r="39" ht="15" spans="1:10">
      <c r="A39" s="7"/>
      <c r="B39" s="7"/>
      <c r="C39" s="7"/>
      <c r="D39" s="13">
        <v>20240012911</v>
      </c>
      <c r="E39" s="9" t="s">
        <v>52</v>
      </c>
      <c r="F39" s="9">
        <v>74</v>
      </c>
      <c r="G39" s="7">
        <v>79.79</v>
      </c>
      <c r="H39" s="7">
        <f t="shared" si="7"/>
        <v>77.474</v>
      </c>
      <c r="I39" s="7">
        <f t="shared" si="5"/>
        <v>10</v>
      </c>
      <c r="J39" s="7" t="str">
        <f t="shared" si="6"/>
        <v>否</v>
      </c>
    </row>
    <row r="40" ht="15" spans="1:10">
      <c r="A40" s="7"/>
      <c r="B40" s="7"/>
      <c r="C40" s="7"/>
      <c r="D40" s="8">
        <v>20240011010</v>
      </c>
      <c r="E40" s="9" t="s">
        <v>53</v>
      </c>
      <c r="F40" s="9">
        <v>73.5</v>
      </c>
      <c r="G40" s="7">
        <v>79.036</v>
      </c>
      <c r="H40" s="7">
        <f t="shared" si="7"/>
        <v>76.8216</v>
      </c>
      <c r="I40" s="7">
        <f t="shared" si="5"/>
        <v>13</v>
      </c>
      <c r="J40" s="7" t="str">
        <f t="shared" si="6"/>
        <v>否</v>
      </c>
    </row>
    <row r="41" ht="15" spans="1:10">
      <c r="A41" s="7"/>
      <c r="B41" s="7"/>
      <c r="C41" s="7"/>
      <c r="D41" s="8">
        <v>20240010403</v>
      </c>
      <c r="E41" s="9" t="s">
        <v>54</v>
      </c>
      <c r="F41" s="9">
        <v>73</v>
      </c>
      <c r="G41" s="7">
        <v>76.566</v>
      </c>
      <c r="H41" s="7">
        <f t="shared" si="7"/>
        <v>75.1396</v>
      </c>
      <c r="I41" s="7">
        <f t="shared" si="5"/>
        <v>17</v>
      </c>
      <c r="J41" s="7" t="str">
        <f t="shared" si="6"/>
        <v>否</v>
      </c>
    </row>
    <row r="42" ht="15" spans="1:10">
      <c r="A42" s="7"/>
      <c r="B42" s="7"/>
      <c r="C42" s="7"/>
      <c r="D42" s="8">
        <v>20240011123</v>
      </c>
      <c r="E42" s="9" t="s">
        <v>55</v>
      </c>
      <c r="F42" s="9">
        <v>73</v>
      </c>
      <c r="G42" s="7">
        <v>77.07</v>
      </c>
      <c r="H42" s="7">
        <f t="shared" si="7"/>
        <v>75.442</v>
      </c>
      <c r="I42" s="7">
        <f t="shared" si="5"/>
        <v>16</v>
      </c>
      <c r="J42" s="7" t="str">
        <f t="shared" si="6"/>
        <v>否</v>
      </c>
    </row>
    <row r="43" ht="15" spans="1:10">
      <c r="A43" s="7"/>
      <c r="B43" s="7"/>
      <c r="C43" s="7"/>
      <c r="D43" s="8">
        <v>20240011416</v>
      </c>
      <c r="E43" s="9" t="s">
        <v>56</v>
      </c>
      <c r="F43" s="9">
        <v>73</v>
      </c>
      <c r="G43" s="7">
        <v>76.438</v>
      </c>
      <c r="H43" s="7">
        <f t="shared" si="7"/>
        <v>75.0628</v>
      </c>
      <c r="I43" s="7">
        <f t="shared" si="5"/>
        <v>18</v>
      </c>
      <c r="J43" s="7" t="str">
        <f t="shared" si="6"/>
        <v>否</v>
      </c>
    </row>
    <row r="44" ht="15" spans="1:10">
      <c r="A44" s="7"/>
      <c r="B44" s="7"/>
      <c r="C44" s="7"/>
      <c r="D44" s="8">
        <v>20240012915</v>
      </c>
      <c r="E44" s="9" t="s">
        <v>57</v>
      </c>
      <c r="F44" s="9">
        <v>72.5</v>
      </c>
      <c r="G44" s="7">
        <v>73.54</v>
      </c>
      <c r="H44" s="7">
        <f t="shared" si="7"/>
        <v>73.124</v>
      </c>
      <c r="I44" s="7">
        <f t="shared" si="5"/>
        <v>20</v>
      </c>
      <c r="J44" s="7" t="str">
        <f t="shared" si="6"/>
        <v>否</v>
      </c>
    </row>
    <row r="45" ht="15" spans="1:10">
      <c r="A45" s="7"/>
      <c r="B45" s="7"/>
      <c r="C45" s="7"/>
      <c r="D45" s="8">
        <v>20240010107</v>
      </c>
      <c r="E45" s="9" t="s">
        <v>58</v>
      </c>
      <c r="F45" s="9">
        <v>72</v>
      </c>
      <c r="G45" s="7">
        <v>80.178</v>
      </c>
      <c r="H45" s="7">
        <f t="shared" si="7"/>
        <v>76.9068</v>
      </c>
      <c r="I45" s="7">
        <f t="shared" si="5"/>
        <v>12</v>
      </c>
      <c r="J45" s="7" t="str">
        <f t="shared" si="6"/>
        <v>否</v>
      </c>
    </row>
    <row r="46" ht="15" spans="1:10">
      <c r="A46" s="7"/>
      <c r="B46" s="7"/>
      <c r="C46" s="7"/>
      <c r="D46" s="8">
        <v>20240011918</v>
      </c>
      <c r="E46" s="9" t="s">
        <v>59</v>
      </c>
      <c r="F46" s="9">
        <v>72</v>
      </c>
      <c r="G46" s="7">
        <v>78.802</v>
      </c>
      <c r="H46" s="7">
        <f t="shared" si="7"/>
        <v>76.0812</v>
      </c>
      <c r="I46" s="7">
        <f t="shared" si="5"/>
        <v>15</v>
      </c>
      <c r="J46" s="7" t="str">
        <f t="shared" si="6"/>
        <v>否</v>
      </c>
    </row>
    <row r="47" ht="15" spans="1:10">
      <c r="A47" s="7"/>
      <c r="B47" s="7"/>
      <c r="C47" s="7"/>
      <c r="D47" s="8">
        <v>20240012225</v>
      </c>
      <c r="E47" s="9" t="s">
        <v>60</v>
      </c>
      <c r="F47" s="9">
        <v>72</v>
      </c>
      <c r="G47" s="7">
        <v>76.192</v>
      </c>
      <c r="H47" s="7">
        <f t="shared" si="7"/>
        <v>74.5152</v>
      </c>
      <c r="I47" s="7">
        <f t="shared" si="5"/>
        <v>19</v>
      </c>
      <c r="J47" s="7" t="str">
        <f t="shared" si="6"/>
        <v>否</v>
      </c>
    </row>
    <row r="48" ht="15" spans="1:10">
      <c r="A48" s="7" t="s">
        <v>61</v>
      </c>
      <c r="B48" s="7" t="s">
        <v>12</v>
      </c>
      <c r="C48" s="7">
        <v>1</v>
      </c>
      <c r="D48" s="10">
        <v>20240010523</v>
      </c>
      <c r="E48" s="11" t="s">
        <v>62</v>
      </c>
      <c r="F48" s="11">
        <v>79.5</v>
      </c>
      <c r="G48" s="12">
        <v>78.994</v>
      </c>
      <c r="H48" s="12">
        <f t="shared" si="7"/>
        <v>79.1964</v>
      </c>
      <c r="I48" s="12">
        <f>RANK(H48,$H$48:$H$50)</f>
        <v>1</v>
      </c>
      <c r="J48" s="12" t="str">
        <f>IF(I48&lt;=1,"是","否")</f>
        <v>是</v>
      </c>
    </row>
    <row r="49" ht="15" spans="1:10">
      <c r="A49" s="7"/>
      <c r="B49" s="7"/>
      <c r="C49" s="7"/>
      <c r="D49" s="8">
        <v>20240011906</v>
      </c>
      <c r="E49" s="9" t="s">
        <v>63</v>
      </c>
      <c r="F49" s="9">
        <v>74</v>
      </c>
      <c r="G49" s="7">
        <v>78.53</v>
      </c>
      <c r="H49" s="7">
        <f t="shared" si="7"/>
        <v>76.718</v>
      </c>
      <c r="I49" s="7">
        <f>RANK(H49,$H$48:$H$50)</f>
        <v>2</v>
      </c>
      <c r="J49" s="7" t="str">
        <f>IF(I49&lt;=1,"是","否")</f>
        <v>否</v>
      </c>
    </row>
    <row r="50" ht="15" spans="1:10">
      <c r="A50" s="7"/>
      <c r="B50" s="7"/>
      <c r="C50" s="7"/>
      <c r="D50" s="8">
        <v>20240010518</v>
      </c>
      <c r="E50" s="9" t="s">
        <v>64</v>
      </c>
      <c r="F50" s="9">
        <v>72.5</v>
      </c>
      <c r="G50" s="7">
        <v>77.162</v>
      </c>
      <c r="H50" s="7">
        <f t="shared" si="7"/>
        <v>75.2972</v>
      </c>
      <c r="I50" s="7">
        <f>RANK(H50,$H$48:$H$50)</f>
        <v>3</v>
      </c>
      <c r="J50" s="7" t="str">
        <f>IF(I50&lt;=1,"是","否")</f>
        <v>否</v>
      </c>
    </row>
    <row r="51" ht="15" spans="1:10">
      <c r="A51" s="7"/>
      <c r="B51" s="7" t="s">
        <v>65</v>
      </c>
      <c r="C51" s="7">
        <v>2</v>
      </c>
      <c r="D51" s="10">
        <v>20240011121</v>
      </c>
      <c r="E51" s="11" t="s">
        <v>66</v>
      </c>
      <c r="F51" s="11">
        <v>79</v>
      </c>
      <c r="G51" s="12">
        <v>82.064</v>
      </c>
      <c r="H51" s="12">
        <f t="shared" si="7"/>
        <v>80.8384</v>
      </c>
      <c r="I51" s="12">
        <f t="shared" ref="I51:I56" si="8">RANK(H51,$H$51:$H$56)</f>
        <v>1</v>
      </c>
      <c r="J51" s="12" t="str">
        <f t="shared" ref="J51:J56" si="9">IF(I51&lt;=2,"是","否")</f>
        <v>是</v>
      </c>
    </row>
    <row r="52" ht="15" spans="1:10">
      <c r="A52" s="7"/>
      <c r="B52" s="7"/>
      <c r="C52" s="7"/>
      <c r="D52" s="8">
        <v>20240010125</v>
      </c>
      <c r="E52" s="9" t="s">
        <v>67</v>
      </c>
      <c r="F52" s="9">
        <v>76</v>
      </c>
      <c r="G52" s="7">
        <v>75.166</v>
      </c>
      <c r="H52" s="7">
        <f t="shared" si="7"/>
        <v>75.4996</v>
      </c>
      <c r="I52" s="7">
        <f t="shared" si="8"/>
        <v>5</v>
      </c>
      <c r="J52" s="7" t="str">
        <f t="shared" si="9"/>
        <v>否</v>
      </c>
    </row>
    <row r="53" ht="15" spans="1:10">
      <c r="A53" s="7"/>
      <c r="B53" s="7"/>
      <c r="C53" s="7"/>
      <c r="D53" s="8">
        <v>20240011517</v>
      </c>
      <c r="E53" s="9" t="s">
        <v>68</v>
      </c>
      <c r="F53" s="9">
        <v>76</v>
      </c>
      <c r="G53" s="7">
        <v>73.8</v>
      </c>
      <c r="H53" s="7">
        <f t="shared" si="7"/>
        <v>74.68</v>
      </c>
      <c r="I53" s="7">
        <f t="shared" si="8"/>
        <v>6</v>
      </c>
      <c r="J53" s="7" t="str">
        <f t="shared" si="9"/>
        <v>否</v>
      </c>
    </row>
    <row r="54" ht="15" spans="1:10">
      <c r="A54" s="7"/>
      <c r="B54" s="7"/>
      <c r="C54" s="7"/>
      <c r="D54" s="10">
        <v>20240010623</v>
      </c>
      <c r="E54" s="11" t="s">
        <v>69</v>
      </c>
      <c r="F54" s="11">
        <v>75</v>
      </c>
      <c r="G54" s="12">
        <v>79.826</v>
      </c>
      <c r="H54" s="12">
        <f t="shared" si="7"/>
        <v>77.8956</v>
      </c>
      <c r="I54" s="12">
        <f t="shared" si="8"/>
        <v>2</v>
      </c>
      <c r="J54" s="12" t="str">
        <f t="shared" si="9"/>
        <v>是</v>
      </c>
    </row>
    <row r="55" ht="15" spans="1:10">
      <c r="A55" s="7"/>
      <c r="B55" s="7"/>
      <c r="C55" s="7"/>
      <c r="D55" s="8">
        <v>20240013024</v>
      </c>
      <c r="E55" s="9" t="s">
        <v>70</v>
      </c>
      <c r="F55" s="9">
        <v>74</v>
      </c>
      <c r="G55" s="7">
        <v>78.506</v>
      </c>
      <c r="H55" s="7">
        <f t="shared" si="7"/>
        <v>76.7036</v>
      </c>
      <c r="I55" s="7">
        <f t="shared" si="8"/>
        <v>3</v>
      </c>
      <c r="J55" s="7" t="str">
        <f t="shared" si="9"/>
        <v>否</v>
      </c>
    </row>
    <row r="56" ht="15" spans="1:10">
      <c r="A56" s="7"/>
      <c r="B56" s="7"/>
      <c r="C56" s="7"/>
      <c r="D56" s="8">
        <v>20240010330</v>
      </c>
      <c r="E56" s="9" t="s">
        <v>71</v>
      </c>
      <c r="F56" s="9">
        <v>73.5</v>
      </c>
      <c r="G56" s="7">
        <v>77.402</v>
      </c>
      <c r="H56" s="7">
        <f t="shared" si="7"/>
        <v>75.8412</v>
      </c>
      <c r="I56" s="7">
        <f t="shared" si="8"/>
        <v>4</v>
      </c>
      <c r="J56" s="7" t="str">
        <f t="shared" si="9"/>
        <v>否</v>
      </c>
    </row>
    <row r="57" ht="15" spans="1:10">
      <c r="A57" s="7" t="s">
        <v>72</v>
      </c>
      <c r="B57" s="7" t="s">
        <v>12</v>
      </c>
      <c r="C57" s="7">
        <v>2</v>
      </c>
      <c r="D57" s="10">
        <v>20240011110</v>
      </c>
      <c r="E57" s="11" t="s">
        <v>73</v>
      </c>
      <c r="F57" s="11">
        <v>82</v>
      </c>
      <c r="G57" s="12">
        <v>79.49</v>
      </c>
      <c r="H57" s="12">
        <f t="shared" si="7"/>
        <v>80.494</v>
      </c>
      <c r="I57" s="12">
        <f>RANK(H57,$H$57:$H$62)</f>
        <v>1</v>
      </c>
      <c r="J57" s="12" t="str">
        <f t="shared" ref="J57:J74" si="10">IF(I57&lt;=2,"是","否")</f>
        <v>是</v>
      </c>
    </row>
    <row r="58" ht="15" spans="1:10">
      <c r="A58" s="7"/>
      <c r="B58" s="7"/>
      <c r="C58" s="7"/>
      <c r="D58" s="8">
        <v>20240010811</v>
      </c>
      <c r="E58" s="9" t="s">
        <v>74</v>
      </c>
      <c r="F58" s="9">
        <v>74</v>
      </c>
      <c r="G58" s="7">
        <v>78.842</v>
      </c>
      <c r="H58" s="7">
        <f t="shared" si="7"/>
        <v>76.9052</v>
      </c>
      <c r="I58" s="7">
        <f t="shared" ref="I58:I63" si="11">RANK(H58,$H$57:$H$62)</f>
        <v>3</v>
      </c>
      <c r="J58" s="7" t="str">
        <f t="shared" si="10"/>
        <v>否</v>
      </c>
    </row>
    <row r="59" ht="15" spans="1:10">
      <c r="A59" s="7"/>
      <c r="B59" s="7"/>
      <c r="C59" s="7"/>
      <c r="D59" s="8">
        <v>20240013022</v>
      </c>
      <c r="E59" s="9" t="s">
        <v>75</v>
      </c>
      <c r="F59" s="9">
        <v>74</v>
      </c>
      <c r="G59" s="7">
        <v>77.18</v>
      </c>
      <c r="H59" s="7">
        <f t="shared" si="7"/>
        <v>75.908</v>
      </c>
      <c r="I59" s="7">
        <f t="shared" si="11"/>
        <v>4</v>
      </c>
      <c r="J59" s="7" t="str">
        <f t="shared" si="10"/>
        <v>否</v>
      </c>
    </row>
    <row r="60" ht="15" spans="1:10">
      <c r="A60" s="7"/>
      <c r="B60" s="7"/>
      <c r="C60" s="7"/>
      <c r="D60" s="10">
        <v>20240013105</v>
      </c>
      <c r="E60" s="11" t="s">
        <v>76</v>
      </c>
      <c r="F60" s="11">
        <v>74</v>
      </c>
      <c r="G60" s="12">
        <v>80.164</v>
      </c>
      <c r="H60" s="12">
        <f t="shared" si="7"/>
        <v>77.6984</v>
      </c>
      <c r="I60" s="12">
        <f t="shared" si="11"/>
        <v>2</v>
      </c>
      <c r="J60" s="12" t="str">
        <f t="shared" si="10"/>
        <v>是</v>
      </c>
    </row>
    <row r="61" ht="15" spans="1:10">
      <c r="A61" s="7"/>
      <c r="B61" s="7"/>
      <c r="C61" s="7"/>
      <c r="D61" s="8">
        <v>20240011622</v>
      </c>
      <c r="E61" s="9" t="s">
        <v>77</v>
      </c>
      <c r="F61" s="9">
        <v>72</v>
      </c>
      <c r="G61" s="7">
        <v>78.04</v>
      </c>
      <c r="H61" s="7">
        <f t="shared" si="7"/>
        <v>75.624</v>
      </c>
      <c r="I61" s="7">
        <f t="shared" si="11"/>
        <v>5</v>
      </c>
      <c r="J61" s="7" t="str">
        <f t="shared" si="10"/>
        <v>否</v>
      </c>
    </row>
    <row r="62" ht="15" spans="1:10">
      <c r="A62" s="7"/>
      <c r="B62" s="7"/>
      <c r="C62" s="7"/>
      <c r="D62" s="8">
        <v>20240011207</v>
      </c>
      <c r="E62" s="9" t="s">
        <v>78</v>
      </c>
      <c r="F62" s="9">
        <v>71.5</v>
      </c>
      <c r="G62" s="7">
        <v>72.882</v>
      </c>
      <c r="H62" s="7">
        <f t="shared" si="7"/>
        <v>72.3292</v>
      </c>
      <c r="I62" s="7">
        <f t="shared" si="11"/>
        <v>6</v>
      </c>
      <c r="J62" s="7" t="str">
        <f t="shared" si="10"/>
        <v>否</v>
      </c>
    </row>
    <row r="63" ht="15" spans="1:10">
      <c r="A63" s="7" t="s">
        <v>79</v>
      </c>
      <c r="B63" s="7" t="s">
        <v>12</v>
      </c>
      <c r="C63" s="7">
        <v>2</v>
      </c>
      <c r="D63" s="10">
        <v>20240013203</v>
      </c>
      <c r="E63" s="11" t="s">
        <v>80</v>
      </c>
      <c r="F63" s="11">
        <v>77.5</v>
      </c>
      <c r="G63" s="12">
        <v>80.114</v>
      </c>
      <c r="H63" s="12">
        <f t="shared" si="7"/>
        <v>79.0684</v>
      </c>
      <c r="I63" s="12">
        <f>RANK(H63,$H$63:$H$68)</f>
        <v>2</v>
      </c>
      <c r="J63" s="12" t="str">
        <f t="shared" si="10"/>
        <v>是</v>
      </c>
    </row>
    <row r="64" ht="15" spans="1:10">
      <c r="A64" s="7"/>
      <c r="B64" s="7"/>
      <c r="C64" s="7"/>
      <c r="D64" s="10">
        <v>20240013124</v>
      </c>
      <c r="E64" s="11" t="s">
        <v>81</v>
      </c>
      <c r="F64" s="11">
        <v>77</v>
      </c>
      <c r="G64" s="12">
        <v>80.588</v>
      </c>
      <c r="H64" s="12">
        <f t="shared" si="7"/>
        <v>79.1528</v>
      </c>
      <c r="I64" s="12">
        <f t="shared" ref="I64:I69" si="12">RANK(H64,$H$63:$H$68)</f>
        <v>1</v>
      </c>
      <c r="J64" s="12" t="str">
        <f t="shared" si="10"/>
        <v>是</v>
      </c>
    </row>
    <row r="65" ht="15" spans="1:10">
      <c r="A65" s="7"/>
      <c r="B65" s="7"/>
      <c r="C65" s="7"/>
      <c r="D65" s="8">
        <v>20240010310</v>
      </c>
      <c r="E65" s="9" t="s">
        <v>82</v>
      </c>
      <c r="F65" s="9">
        <v>74</v>
      </c>
      <c r="G65" s="7">
        <v>78.154</v>
      </c>
      <c r="H65" s="7">
        <f t="shared" si="7"/>
        <v>76.4924</v>
      </c>
      <c r="I65" s="7">
        <f t="shared" si="12"/>
        <v>5</v>
      </c>
      <c r="J65" s="7" t="str">
        <f t="shared" si="10"/>
        <v>否</v>
      </c>
    </row>
    <row r="66" ht="15" spans="1:10">
      <c r="A66" s="7"/>
      <c r="B66" s="7"/>
      <c r="C66" s="7"/>
      <c r="D66" s="8">
        <v>20240013130</v>
      </c>
      <c r="E66" s="9" t="s">
        <v>83</v>
      </c>
      <c r="F66" s="9">
        <v>73</v>
      </c>
      <c r="G66" s="7">
        <v>82.01</v>
      </c>
      <c r="H66" s="7">
        <f t="shared" si="7"/>
        <v>78.406</v>
      </c>
      <c r="I66" s="7">
        <f t="shared" si="12"/>
        <v>3</v>
      </c>
      <c r="J66" s="7" t="str">
        <f t="shared" si="10"/>
        <v>否</v>
      </c>
    </row>
    <row r="67" ht="15" spans="1:10">
      <c r="A67" s="7"/>
      <c r="B67" s="7"/>
      <c r="C67" s="7"/>
      <c r="D67" s="8">
        <v>20240011116</v>
      </c>
      <c r="E67" s="9" t="s">
        <v>84</v>
      </c>
      <c r="F67" s="9">
        <v>71.5</v>
      </c>
      <c r="G67" s="7">
        <v>78.092</v>
      </c>
      <c r="H67" s="7">
        <f t="shared" si="7"/>
        <v>75.4552</v>
      </c>
      <c r="I67" s="7">
        <f t="shared" si="12"/>
        <v>6</v>
      </c>
      <c r="J67" s="7" t="str">
        <f t="shared" si="10"/>
        <v>否</v>
      </c>
    </row>
    <row r="68" ht="15" spans="1:10">
      <c r="A68" s="7"/>
      <c r="B68" s="7"/>
      <c r="C68" s="7"/>
      <c r="D68" s="8">
        <v>20240011907</v>
      </c>
      <c r="E68" s="9" t="s">
        <v>85</v>
      </c>
      <c r="F68" s="9">
        <v>71.5</v>
      </c>
      <c r="G68" s="7">
        <v>80.232</v>
      </c>
      <c r="H68" s="7">
        <f t="shared" ref="H68:H83" si="13">F68*40%+G68*60%</f>
        <v>76.7392</v>
      </c>
      <c r="I68" s="7">
        <f t="shared" si="12"/>
        <v>4</v>
      </c>
      <c r="J68" s="7" t="str">
        <f t="shared" si="10"/>
        <v>否</v>
      </c>
    </row>
    <row r="69" ht="15" spans="1:10">
      <c r="A69" s="7" t="s">
        <v>86</v>
      </c>
      <c r="B69" s="7" t="s">
        <v>12</v>
      </c>
      <c r="C69" s="7">
        <v>2</v>
      </c>
      <c r="D69" s="10">
        <v>20240012917</v>
      </c>
      <c r="E69" s="11" t="s">
        <v>87</v>
      </c>
      <c r="F69" s="11">
        <v>76.5</v>
      </c>
      <c r="G69" s="12">
        <v>81.042</v>
      </c>
      <c r="H69" s="12">
        <f t="shared" si="13"/>
        <v>79.2252</v>
      </c>
      <c r="I69" s="12">
        <f>RANK(H69,$H$69:$H$74)</f>
        <v>1</v>
      </c>
      <c r="J69" s="12" t="str">
        <f t="shared" si="10"/>
        <v>是</v>
      </c>
    </row>
    <row r="70" ht="15" spans="1:10">
      <c r="A70" s="7"/>
      <c r="B70" s="7"/>
      <c r="C70" s="7"/>
      <c r="D70" s="8">
        <v>20240011805</v>
      </c>
      <c r="E70" s="9" t="s">
        <v>88</v>
      </c>
      <c r="F70" s="9">
        <v>73</v>
      </c>
      <c r="G70" s="7">
        <v>76.898</v>
      </c>
      <c r="H70" s="7">
        <f t="shared" si="13"/>
        <v>75.3388</v>
      </c>
      <c r="I70" s="7">
        <f t="shared" ref="I70:I75" si="14">RANK(H70,$H$69:$H$74)</f>
        <v>6</v>
      </c>
      <c r="J70" s="7" t="str">
        <f t="shared" si="10"/>
        <v>否</v>
      </c>
    </row>
    <row r="71" ht="15" spans="1:10">
      <c r="A71" s="7"/>
      <c r="B71" s="7"/>
      <c r="C71" s="7"/>
      <c r="D71" s="8">
        <v>20240011927</v>
      </c>
      <c r="E71" s="9" t="s">
        <v>89</v>
      </c>
      <c r="F71" s="9">
        <v>72</v>
      </c>
      <c r="G71" s="7">
        <v>78.622</v>
      </c>
      <c r="H71" s="7">
        <f t="shared" si="13"/>
        <v>75.9732</v>
      </c>
      <c r="I71" s="7">
        <f t="shared" si="14"/>
        <v>5</v>
      </c>
      <c r="J71" s="7" t="str">
        <f t="shared" si="10"/>
        <v>否</v>
      </c>
    </row>
    <row r="72" ht="15" spans="1:10">
      <c r="A72" s="7"/>
      <c r="B72" s="7"/>
      <c r="C72" s="7"/>
      <c r="D72" s="10">
        <v>20240010810</v>
      </c>
      <c r="E72" s="11" t="s">
        <v>90</v>
      </c>
      <c r="F72" s="11">
        <v>71.5</v>
      </c>
      <c r="G72" s="12">
        <v>81.104</v>
      </c>
      <c r="H72" s="12">
        <f t="shared" si="13"/>
        <v>77.2624</v>
      </c>
      <c r="I72" s="12">
        <f t="shared" si="14"/>
        <v>2</v>
      </c>
      <c r="J72" s="12" t="str">
        <f t="shared" si="10"/>
        <v>是</v>
      </c>
    </row>
    <row r="73" ht="15" spans="1:10">
      <c r="A73" s="7"/>
      <c r="B73" s="7"/>
      <c r="C73" s="7"/>
      <c r="D73" s="8">
        <v>20240010830</v>
      </c>
      <c r="E73" s="9" t="s">
        <v>91</v>
      </c>
      <c r="F73" s="9">
        <v>71.5</v>
      </c>
      <c r="G73" s="7">
        <v>80.598</v>
      </c>
      <c r="H73" s="7">
        <f t="shared" si="13"/>
        <v>76.9588</v>
      </c>
      <c r="I73" s="7">
        <f t="shared" si="14"/>
        <v>3</v>
      </c>
      <c r="J73" s="7" t="str">
        <f t="shared" si="10"/>
        <v>否</v>
      </c>
    </row>
    <row r="74" ht="15" spans="1:10">
      <c r="A74" s="7"/>
      <c r="B74" s="7"/>
      <c r="C74" s="7"/>
      <c r="D74" s="8">
        <v>20240012317</v>
      </c>
      <c r="E74" s="9" t="s">
        <v>92</v>
      </c>
      <c r="F74" s="9">
        <v>71.5</v>
      </c>
      <c r="G74" s="7">
        <v>79.868</v>
      </c>
      <c r="H74" s="7">
        <f t="shared" si="13"/>
        <v>76.5208</v>
      </c>
      <c r="I74" s="7">
        <f t="shared" si="14"/>
        <v>4</v>
      </c>
      <c r="J74" s="7" t="str">
        <f t="shared" si="10"/>
        <v>否</v>
      </c>
    </row>
    <row r="75" ht="15" spans="1:10">
      <c r="A75" s="7"/>
      <c r="B75" s="7" t="s">
        <v>65</v>
      </c>
      <c r="C75" s="7">
        <v>1</v>
      </c>
      <c r="D75" s="8">
        <v>20240011605</v>
      </c>
      <c r="E75" s="9" t="s">
        <v>93</v>
      </c>
      <c r="F75" s="9">
        <v>76</v>
      </c>
      <c r="G75" s="7">
        <v>78.984</v>
      </c>
      <c r="H75" s="7">
        <f t="shared" si="13"/>
        <v>77.7904</v>
      </c>
      <c r="I75" s="7">
        <f>RANK(H75,$H$75:$H$77)</f>
        <v>2</v>
      </c>
      <c r="J75" s="7" t="str">
        <f>IF(I75&lt;=1,"是","否")</f>
        <v>否</v>
      </c>
    </row>
    <row r="76" ht="15" spans="1:10">
      <c r="A76" s="7"/>
      <c r="B76" s="7"/>
      <c r="C76" s="7"/>
      <c r="D76" s="10">
        <v>20240012411</v>
      </c>
      <c r="E76" s="11" t="s">
        <v>94</v>
      </c>
      <c r="F76" s="11">
        <v>76</v>
      </c>
      <c r="G76" s="12">
        <v>79.768</v>
      </c>
      <c r="H76" s="12">
        <f t="shared" si="13"/>
        <v>78.2608</v>
      </c>
      <c r="I76" s="12">
        <f>RANK(H76,$H$75:$H$77)</f>
        <v>1</v>
      </c>
      <c r="J76" s="12" t="str">
        <f>IF(I76&lt;=1,"是","否")</f>
        <v>是</v>
      </c>
    </row>
    <row r="77" ht="15" spans="1:10">
      <c r="A77" s="7"/>
      <c r="B77" s="7"/>
      <c r="C77" s="7"/>
      <c r="D77" s="8">
        <v>20240013014</v>
      </c>
      <c r="E77" s="9" t="s">
        <v>95</v>
      </c>
      <c r="F77" s="9">
        <v>73</v>
      </c>
      <c r="G77" s="7">
        <v>78.354</v>
      </c>
      <c r="H77" s="7">
        <f t="shared" si="13"/>
        <v>76.2124</v>
      </c>
      <c r="I77" s="7">
        <f>RANK(H77,$H$75:$H$77)</f>
        <v>3</v>
      </c>
      <c r="J77" s="7" t="str">
        <f>IF(I77&lt;=1,"是","否")</f>
        <v>否</v>
      </c>
    </row>
    <row r="78" ht="15" spans="1:10">
      <c r="A78" s="7" t="s">
        <v>96</v>
      </c>
      <c r="B78" s="7" t="s">
        <v>12</v>
      </c>
      <c r="C78" s="7">
        <v>2</v>
      </c>
      <c r="D78" s="10">
        <v>20240011317</v>
      </c>
      <c r="E78" s="11" t="s">
        <v>97</v>
      </c>
      <c r="F78" s="11">
        <v>77.5</v>
      </c>
      <c r="G78" s="12">
        <v>77.31</v>
      </c>
      <c r="H78" s="12">
        <f t="shared" si="13"/>
        <v>77.386</v>
      </c>
      <c r="I78" s="12">
        <f t="shared" ref="I78:I83" si="15">RANK(H78,$H$78:$H$83)</f>
        <v>1</v>
      </c>
      <c r="J78" s="12" t="str">
        <f t="shared" ref="J78:J83" si="16">IF(I78&lt;=2,"是","否")</f>
        <v>是</v>
      </c>
    </row>
    <row r="79" ht="15" spans="1:10">
      <c r="A79" s="7"/>
      <c r="B79" s="7"/>
      <c r="C79" s="7"/>
      <c r="D79" s="8">
        <v>20240011012</v>
      </c>
      <c r="E79" s="9" t="s">
        <v>98</v>
      </c>
      <c r="F79" s="9">
        <v>72.5</v>
      </c>
      <c r="G79" s="7">
        <v>75.75</v>
      </c>
      <c r="H79" s="7">
        <f t="shared" si="13"/>
        <v>74.45</v>
      </c>
      <c r="I79" s="7">
        <f t="shared" si="15"/>
        <v>3</v>
      </c>
      <c r="J79" s="7" t="str">
        <f t="shared" si="16"/>
        <v>否</v>
      </c>
    </row>
    <row r="80" ht="15" spans="1:10">
      <c r="A80" s="7"/>
      <c r="B80" s="7"/>
      <c r="C80" s="7"/>
      <c r="D80" s="8">
        <v>20240012414</v>
      </c>
      <c r="E80" s="9" t="s">
        <v>99</v>
      </c>
      <c r="F80" s="9">
        <v>72.5</v>
      </c>
      <c r="G80" s="7">
        <v>74.974</v>
      </c>
      <c r="H80" s="7">
        <f t="shared" si="13"/>
        <v>73.9844</v>
      </c>
      <c r="I80" s="7">
        <f t="shared" si="15"/>
        <v>4</v>
      </c>
      <c r="J80" s="7" t="str">
        <f t="shared" si="16"/>
        <v>否</v>
      </c>
    </row>
    <row r="81" ht="15" spans="1:10">
      <c r="A81" s="7"/>
      <c r="B81" s="7"/>
      <c r="C81" s="7"/>
      <c r="D81" s="8">
        <v>20240010212</v>
      </c>
      <c r="E81" s="9" t="s">
        <v>100</v>
      </c>
      <c r="F81" s="9">
        <v>70.5</v>
      </c>
      <c r="G81" s="7">
        <v>74.838</v>
      </c>
      <c r="H81" s="7">
        <f t="shared" si="13"/>
        <v>73.1028</v>
      </c>
      <c r="I81" s="7">
        <f t="shared" si="15"/>
        <v>5</v>
      </c>
      <c r="J81" s="7" t="str">
        <f t="shared" si="16"/>
        <v>否</v>
      </c>
    </row>
    <row r="82" ht="15" spans="1:10">
      <c r="A82" s="7"/>
      <c r="B82" s="7"/>
      <c r="C82" s="7"/>
      <c r="D82" s="10">
        <v>20240010217</v>
      </c>
      <c r="E82" s="11" t="s">
        <v>101</v>
      </c>
      <c r="F82" s="11">
        <v>70</v>
      </c>
      <c r="G82" s="12">
        <v>78.354</v>
      </c>
      <c r="H82" s="12">
        <f t="shared" si="13"/>
        <v>75.0124</v>
      </c>
      <c r="I82" s="12">
        <f t="shared" si="15"/>
        <v>2</v>
      </c>
      <c r="J82" s="12" t="str">
        <f t="shared" si="16"/>
        <v>是</v>
      </c>
    </row>
    <row r="83" ht="15" spans="1:10">
      <c r="A83" s="7"/>
      <c r="B83" s="7"/>
      <c r="C83" s="7"/>
      <c r="D83" s="8">
        <v>20240013030</v>
      </c>
      <c r="E83" s="9" t="s">
        <v>102</v>
      </c>
      <c r="F83" s="9">
        <v>67</v>
      </c>
      <c r="G83" s="7">
        <v>76.26</v>
      </c>
      <c r="H83" s="7">
        <f t="shared" si="13"/>
        <v>72.556</v>
      </c>
      <c r="I83" s="7">
        <f t="shared" si="15"/>
        <v>6</v>
      </c>
      <c r="J83" s="7" t="str">
        <f t="shared" si="16"/>
        <v>否</v>
      </c>
    </row>
  </sheetData>
  <autoFilter xmlns:etc="http://www.wps.cn/officeDocument/2017/etCustomData" ref="A2:J83" etc:filterBottomFollowUsedRange="0">
    <extLst/>
  </autoFilter>
  <mergeCells count="32">
    <mergeCell ref="A1:J1"/>
    <mergeCell ref="A3:A11"/>
    <mergeCell ref="A12:A23"/>
    <mergeCell ref="A24:A26"/>
    <mergeCell ref="A27:A47"/>
    <mergeCell ref="A48:A56"/>
    <mergeCell ref="A57:A62"/>
    <mergeCell ref="A63:A68"/>
    <mergeCell ref="A69:A77"/>
    <mergeCell ref="A78:A83"/>
    <mergeCell ref="B3:B11"/>
    <mergeCell ref="B12:B23"/>
    <mergeCell ref="B24:B26"/>
    <mergeCell ref="B27:B47"/>
    <mergeCell ref="B48:B50"/>
    <mergeCell ref="B51:B56"/>
    <mergeCell ref="B57:B62"/>
    <mergeCell ref="B63:B68"/>
    <mergeCell ref="B69:B74"/>
    <mergeCell ref="B75:B77"/>
    <mergeCell ref="B78:B83"/>
    <mergeCell ref="C3:C11"/>
    <mergeCell ref="C12:C23"/>
    <mergeCell ref="C24:C26"/>
    <mergeCell ref="C27:C47"/>
    <mergeCell ref="C48:C50"/>
    <mergeCell ref="C51:C56"/>
    <mergeCell ref="C57:C62"/>
    <mergeCell ref="C63:C68"/>
    <mergeCell ref="C69:C74"/>
    <mergeCell ref="C75:C77"/>
    <mergeCell ref="C78:C83"/>
  </mergeCells>
  <conditionalFormatting sqref="I3:I11">
    <cfRule type="duplicateValues" dxfId="0" priority="11"/>
  </conditionalFormatting>
  <conditionalFormatting sqref="I12:I23">
    <cfRule type="duplicateValues" dxfId="0" priority="10"/>
  </conditionalFormatting>
  <conditionalFormatting sqref="I24:I26">
    <cfRule type="duplicateValues" dxfId="0" priority="9"/>
  </conditionalFormatting>
  <conditionalFormatting sqref="I27:I47">
    <cfRule type="duplicateValues" dxfId="0" priority="8"/>
  </conditionalFormatting>
  <conditionalFormatting sqref="I48:I50">
    <cfRule type="duplicateValues" dxfId="0" priority="7"/>
  </conditionalFormatting>
  <conditionalFormatting sqref="I51:I56">
    <cfRule type="duplicateValues" dxfId="0" priority="6"/>
  </conditionalFormatting>
  <conditionalFormatting sqref="I57:I62">
    <cfRule type="duplicateValues" dxfId="0" priority="5"/>
  </conditionalFormatting>
  <conditionalFormatting sqref="I63:I68">
    <cfRule type="duplicateValues" dxfId="0" priority="4"/>
  </conditionalFormatting>
  <conditionalFormatting sqref="I69:I74">
    <cfRule type="duplicateValues" dxfId="0" priority="3"/>
  </conditionalFormatting>
  <conditionalFormatting sqref="I75:I77">
    <cfRule type="duplicateValues" dxfId="0" priority="2"/>
  </conditionalFormatting>
  <conditionalFormatting sqref="I78:I83"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JcWy</dc:creator>
  <cp:lastModifiedBy>孟亚璐璐璐璐璐璐</cp:lastModifiedBy>
  <dcterms:created xsi:type="dcterms:W3CDTF">2022-09-03T10:24:00Z</dcterms:created>
  <dcterms:modified xsi:type="dcterms:W3CDTF">2024-11-23T08:52:24Z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AA265E16CA98433A8E3C0EFDE3B73BCF_13</vt:lpwstr>
  </property>
  <property fmtid="{D5CDD505-2E9C-101B-9397-08002B2CF9AE}" pid="3" name="KSOProductBuildVer">
    <vt:lpwstr>2052-12.1.0.18912</vt:lpwstr>
  </property>
</Properties>
</file>